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KULIAH\SKRIPSI\"/>
    </mc:Choice>
  </mc:AlternateContent>
  <xr:revisionPtr revIDLastSave="0" documentId="13_ncr:1_{AC481BA8-C5CB-465D-B0C8-C9E646519983}" xr6:coauthVersionLast="47" xr6:coauthVersionMax="47" xr10:uidLastSave="{00000000-0000-0000-0000-000000000000}"/>
  <bookViews>
    <workbookView xWindow="-120" yWindow="-120" windowWidth="20730" windowHeight="11160" xr2:uid="{87AF4D4C-3D52-4693-B224-880881590293}"/>
  </bookViews>
  <sheets>
    <sheet name="Chekseet" sheetId="1" r:id="rId1"/>
    <sheet name="PAreto" sheetId="3" r:id="rId2"/>
    <sheet name="Peta kendali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E6" i="2"/>
  <c r="D7" i="2"/>
  <c r="E7" i="2"/>
  <c r="D8" i="2"/>
  <c r="E8" i="2"/>
  <c r="B16" i="2"/>
  <c r="G10" i="1"/>
  <c r="H9" i="1"/>
  <c r="H10" i="1"/>
  <c r="C9" i="2"/>
  <c r="B9" i="2"/>
  <c r="E10" i="1"/>
  <c r="F10" i="1"/>
  <c r="D10" i="1"/>
  <c r="C10" i="1"/>
  <c r="H8" i="1"/>
  <c r="H7" i="1"/>
  <c r="F6" i="2" l="1"/>
  <c r="G6" i="2"/>
  <c r="F7" i="2"/>
  <c r="G7" i="2"/>
  <c r="F8" i="2"/>
  <c r="G8" i="2"/>
</calcChain>
</file>

<file path=xl/sharedStrings.xml><?xml version="1.0" encoding="utf-8"?>
<sst xmlns="http://schemas.openxmlformats.org/spreadsheetml/2006/main" count="28" uniqueCount="18">
  <si>
    <t>No</t>
  </si>
  <si>
    <t>Bulan</t>
  </si>
  <si>
    <t>Jumlah Produksi</t>
  </si>
  <si>
    <t>Jenis Produk Reject</t>
  </si>
  <si>
    <t>Total</t>
  </si>
  <si>
    <t>%</t>
  </si>
  <si>
    <t>Distrosi bentuk</t>
  </si>
  <si>
    <t>Ukuran tidak sesuai</t>
  </si>
  <si>
    <t>Gores atau Retak</t>
  </si>
  <si>
    <t>September</t>
  </si>
  <si>
    <t>Oktober</t>
  </si>
  <si>
    <t>November</t>
  </si>
  <si>
    <t>Total Cacat</t>
  </si>
  <si>
    <t xml:space="preserve"> Proporsi</t>
  </si>
  <si>
    <t>CL</t>
  </si>
  <si>
    <t>UCL</t>
  </si>
  <si>
    <t>LCL</t>
  </si>
  <si>
    <t>Hasil akar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</si>
</sst>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8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6"/>
      <color rgb="FF0000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3" fontId="4" fillId="0" borderId="0" xfId="0" applyNumberFormat="1" applyFont="1"/>
    <xf numFmtId="164" fontId="0" fillId="0" borderId="0" xfId="0" applyNumberFormat="1"/>
    <xf numFmtId="0" fontId="1" fillId="2" borderId="3" xfId="0" applyFont="1" applyFill="1" applyBorder="1" applyAlignment="1">
      <alignment horizontal="center" vertical="center"/>
    </xf>
    <xf numFmtId="0" fontId="4" fillId="0" borderId="3" xfId="0" applyFont="1" applyBorder="1"/>
    <xf numFmtId="3" fontId="4" fillId="3" borderId="3" xfId="0" applyNumberFormat="1" applyFont="1" applyFill="1" applyBorder="1"/>
    <xf numFmtId="0" fontId="4" fillId="3" borderId="3" xfId="0" applyFont="1" applyFill="1" applyBorder="1"/>
    <xf numFmtId="2" fontId="4" fillId="0" borderId="3" xfId="0" applyNumberFormat="1" applyFont="1" applyBorder="1"/>
    <xf numFmtId="3" fontId="4" fillId="0" borderId="3" xfId="0" applyNumberFormat="1" applyFont="1" applyBorder="1"/>
    <xf numFmtId="0" fontId="3" fillId="0" borderId="3" xfId="0" applyFont="1" applyBorder="1"/>
    <xf numFmtId="3" fontId="3" fillId="0" borderId="3" xfId="0" applyNumberFormat="1" applyFont="1" applyBorder="1"/>
    <xf numFmtId="0" fontId="5" fillId="0" borderId="3" xfId="0" applyFont="1" applyBorder="1"/>
    <xf numFmtId="165" fontId="0" fillId="0" borderId="0" xfId="0" applyNumberFormat="1"/>
    <xf numFmtId="166" fontId="0" fillId="0" borderId="0" xfId="0" applyNumberFormat="1"/>
    <xf numFmtId="3" fontId="3" fillId="2" borderId="3" xfId="0" applyNumberFormat="1" applyFont="1" applyFill="1" applyBorder="1"/>
    <xf numFmtId="164" fontId="0" fillId="2" borderId="0" xfId="0" applyNumberFormat="1" applyFill="1"/>
    <xf numFmtId="2" fontId="0" fillId="0" borderId="0" xfId="0" applyNumberFormat="1"/>
    <xf numFmtId="0" fontId="5" fillId="4" borderId="4" xfId="0" applyFont="1" applyFill="1" applyBorder="1" applyAlignment="1">
      <alignment horizontal="center"/>
    </xf>
    <xf numFmtId="164" fontId="5" fillId="5" borderId="3" xfId="0" applyNumberFormat="1" applyFont="1" applyFill="1" applyBorder="1"/>
    <xf numFmtId="0" fontId="5" fillId="5" borderId="3" xfId="0" applyFont="1" applyFill="1" applyBorder="1"/>
    <xf numFmtId="164" fontId="5" fillId="6" borderId="3" xfId="0" applyNumberFormat="1" applyFont="1" applyFill="1" applyBorder="1"/>
    <xf numFmtId="0" fontId="5" fillId="6" borderId="3" xfId="0" applyFont="1" applyFill="1" applyBorder="1"/>
    <xf numFmtId="0" fontId="6" fillId="7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/>
    </xf>
    <xf numFmtId="164" fontId="5" fillId="8" borderId="3" xfId="0" applyNumberFormat="1" applyFont="1" applyFill="1" applyBorder="1"/>
    <xf numFmtId="0" fontId="5" fillId="8" borderId="3" xfId="0" applyFont="1" applyFill="1" applyBorder="1"/>
    <xf numFmtId="167" fontId="0" fillId="0" borderId="0" xfId="0" applyNumberFormat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percent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'Peta kendali'!$D$6:$G$6</c:f>
              <c:numCache>
                <c:formatCode>General</c:formatCode>
                <c:ptCount val="4"/>
                <c:pt idx="0" formatCode="0.000">
                  <c:v>7.6651893634165996E-2</c:v>
                </c:pt>
                <c:pt idx="1">
                  <c:v>8.137009189640769E-2</c:v>
                </c:pt>
                <c:pt idx="2">
                  <c:v>8.6111494881603468E-2</c:v>
                </c:pt>
                <c:pt idx="3">
                  <c:v>7.6628688911211912E-2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9B-4783-9FB7-99DE03B9CD3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'Peta kendali'!$D$7:$G$7</c:f>
              <c:numCache>
                <c:formatCode>General</c:formatCode>
                <c:ptCount val="4"/>
                <c:pt idx="0" formatCode="0.000">
                  <c:v>6.4025934555769423E-2</c:v>
                </c:pt>
                <c:pt idx="1">
                  <c:v>8.137009189640769E-2</c:v>
                </c:pt>
                <c:pt idx="2">
                  <c:v>8.6111494881603468E-2</c:v>
                </c:pt>
                <c:pt idx="3">
                  <c:v>7.6628688911211912E-2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9B-4783-9FB7-99DE03B9CD30}"/>
            </c:ext>
          </c:extLst>
        </c:ser>
        <c:ser>
          <c:idx val="2"/>
          <c:order val="2"/>
          <c:spPr>
            <a:ln w="19050" cap="flat" cmpd="sng" algn="ctr">
              <a:solidFill>
                <a:schemeClr val="accent6">
                  <a:lumMod val="75000"/>
                </a:schemeClr>
              </a:solidFill>
              <a:prstDash val="solid"/>
              <a:miter lim="800000"/>
            </a:ln>
            <a:effectLst/>
          </c:spPr>
          <c:marker>
            <c:symbol val="none"/>
          </c:marker>
          <c:val>
            <c:numRef>
              <c:f>'Peta kendali'!$D$8:$G$8</c:f>
              <c:numCache>
                <c:formatCode>General</c:formatCode>
                <c:ptCount val="4"/>
                <c:pt idx="0" formatCode="0.000">
                  <c:v>0.10290341694647442</c:v>
                </c:pt>
                <c:pt idx="1">
                  <c:v>8.137009189640769E-2</c:v>
                </c:pt>
                <c:pt idx="2">
                  <c:v>8.6111494881603468E-2</c:v>
                </c:pt>
                <c:pt idx="3">
                  <c:v>7.6628688911211912E-2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9B-4783-9FB7-99DE03B9C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4580216"/>
        <c:axId val="524576608"/>
      </c:lineChart>
      <c:catAx>
        <c:axId val="524580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76608"/>
        <c:crosses val="autoZero"/>
        <c:auto val="1"/>
        <c:lblAlgn val="ctr"/>
        <c:lblOffset val="100"/>
        <c:noMultiLvlLbl val="0"/>
      </c:catAx>
      <c:valAx>
        <c:axId val="52457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580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1</xdr:row>
      <xdr:rowOff>23812</xdr:rowOff>
    </xdr:from>
    <xdr:to>
      <xdr:col>15</xdr:col>
      <xdr:colOff>309562</xdr:colOff>
      <xdr:row>15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155CC9-1663-46E6-BDCA-F9D72A0632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9AA6D-9AA5-41E1-9B4D-0A565BF2A849}">
  <dimension ref="A4:L18"/>
  <sheetViews>
    <sheetView tabSelected="1" topLeftCell="B1" workbookViewId="0">
      <selection activeCell="J18" sqref="J18"/>
    </sheetView>
  </sheetViews>
  <sheetFormatPr defaultRowHeight="15" x14ac:dyDescent="0.25"/>
  <cols>
    <col min="2" max="2" width="10.85546875" bestFit="1" customWidth="1"/>
    <col min="3" max="3" width="11.7109375" bestFit="1" customWidth="1"/>
    <col min="4" max="4" width="20.85546875" bestFit="1" customWidth="1"/>
    <col min="5" max="5" width="13.85546875" bestFit="1" customWidth="1"/>
    <col min="6" max="6" width="18.42578125" bestFit="1" customWidth="1"/>
  </cols>
  <sheetData>
    <row r="4" spans="1:12" ht="15.75" thickBot="1" x14ac:dyDescent="0.3"/>
    <row r="5" spans="1:12" x14ac:dyDescent="0.25">
      <c r="A5" s="29" t="s">
        <v>0</v>
      </c>
      <c r="B5" s="28" t="s">
        <v>1</v>
      </c>
      <c r="C5" s="28" t="s">
        <v>2</v>
      </c>
      <c r="D5" s="28" t="s">
        <v>3</v>
      </c>
      <c r="E5" s="28"/>
      <c r="F5" s="28"/>
      <c r="G5" s="31" t="s">
        <v>4</v>
      </c>
      <c r="H5" s="28" t="s">
        <v>5</v>
      </c>
    </row>
    <row r="6" spans="1:12" ht="15.75" thickBot="1" x14ac:dyDescent="0.3">
      <c r="A6" s="30"/>
      <c r="B6" s="28"/>
      <c r="C6" s="28"/>
      <c r="D6" s="4" t="s">
        <v>6</v>
      </c>
      <c r="E6" s="4" t="s">
        <v>7</v>
      </c>
      <c r="F6" s="4" t="s">
        <v>8</v>
      </c>
      <c r="G6" s="31"/>
      <c r="H6" s="28"/>
      <c r="K6" s="17"/>
      <c r="L6" s="17"/>
    </row>
    <row r="7" spans="1:12" x14ac:dyDescent="0.25">
      <c r="A7">
        <v>1</v>
      </c>
      <c r="B7" s="5" t="s">
        <v>9</v>
      </c>
      <c r="C7" s="6">
        <v>9928</v>
      </c>
      <c r="D7" s="5">
        <v>368</v>
      </c>
      <c r="E7" s="5">
        <v>154</v>
      </c>
      <c r="F7" s="5">
        <v>239</v>
      </c>
      <c r="G7" s="7">
        <v>761</v>
      </c>
      <c r="H7" s="8">
        <f>G7/C7*100</f>
        <v>7.6651893634165997</v>
      </c>
    </row>
    <row r="8" spans="1:12" x14ac:dyDescent="0.25">
      <c r="A8">
        <v>2</v>
      </c>
      <c r="B8" s="5" t="s">
        <v>10</v>
      </c>
      <c r="C8" s="6">
        <v>9871</v>
      </c>
      <c r="D8" s="5">
        <v>241</v>
      </c>
      <c r="E8" s="5">
        <v>82</v>
      </c>
      <c r="F8" s="5">
        <v>309</v>
      </c>
      <c r="G8" s="7">
        <v>632</v>
      </c>
      <c r="H8" s="8">
        <f t="shared" ref="H8" si="0">G8/C8*100</f>
        <v>6.4025934555769419</v>
      </c>
    </row>
    <row r="9" spans="1:12" x14ac:dyDescent="0.25">
      <c r="A9">
        <v>3</v>
      </c>
      <c r="B9" s="5" t="s">
        <v>11</v>
      </c>
      <c r="C9" s="6">
        <v>10126</v>
      </c>
      <c r="D9" s="5">
        <v>478</v>
      </c>
      <c r="E9" s="5">
        <v>108</v>
      </c>
      <c r="F9" s="5">
        <v>456</v>
      </c>
      <c r="G9" s="7">
        <v>1042</v>
      </c>
      <c r="H9" s="8">
        <f>G9/C9*100</f>
        <v>10.290341694647442</v>
      </c>
    </row>
    <row r="10" spans="1:12" x14ac:dyDescent="0.25">
      <c r="B10" s="5" t="s">
        <v>4</v>
      </c>
      <c r="C10" s="6">
        <f>SUM(C7:C9)</f>
        <v>29925</v>
      </c>
      <c r="D10" s="5">
        <f>SUM(D7:D9)</f>
        <v>1087</v>
      </c>
      <c r="E10" s="9">
        <f t="shared" ref="E10:F10" si="1">SUM(E7:E9)</f>
        <v>344</v>
      </c>
      <c r="F10" s="5">
        <f t="shared" si="1"/>
        <v>1004</v>
      </c>
      <c r="G10" s="6">
        <f>SUM(G7:G9)</f>
        <v>2435</v>
      </c>
      <c r="H10" s="8">
        <f>AVERAGE(H7:H9)</f>
        <v>8.1193748378803274</v>
      </c>
      <c r="J10" s="17"/>
    </row>
    <row r="14" spans="1:12" x14ac:dyDescent="0.25">
      <c r="G14" s="17"/>
    </row>
    <row r="15" spans="1:12" x14ac:dyDescent="0.25">
      <c r="F15" s="17"/>
    </row>
    <row r="16" spans="1:12" x14ac:dyDescent="0.25">
      <c r="E16" s="17"/>
    </row>
    <row r="18" spans="6:7" x14ac:dyDescent="0.25">
      <c r="F18" s="1"/>
      <c r="G18" s="2"/>
    </row>
  </sheetData>
  <mergeCells count="6">
    <mergeCell ref="H5:H6"/>
    <mergeCell ref="A5:A6"/>
    <mergeCell ref="B5:B6"/>
    <mergeCell ref="C5:C6"/>
    <mergeCell ref="D5:F5"/>
    <mergeCell ref="G5:G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0275-44F1-4BFC-9CDC-0FAA46EE2688}">
  <dimension ref="B5:E10"/>
  <sheetViews>
    <sheetView zoomScaleNormal="100" workbookViewId="0">
      <selection activeCell="H14" sqref="H14"/>
    </sheetView>
  </sheetViews>
  <sheetFormatPr defaultRowHeight="15" x14ac:dyDescent="0.25"/>
  <sheetData>
    <row r="5" spans="2:5" ht="15.75" x14ac:dyDescent="0.25">
      <c r="E5" s="32"/>
    </row>
    <row r="8" spans="2:5" x14ac:dyDescent="0.25">
      <c r="B8" s="5" t="s">
        <v>9</v>
      </c>
      <c r="C8" s="5">
        <v>761</v>
      </c>
    </row>
    <row r="9" spans="2:5" x14ac:dyDescent="0.25">
      <c r="B9" s="5" t="s">
        <v>10</v>
      </c>
      <c r="C9" s="5">
        <v>632</v>
      </c>
    </row>
    <row r="10" spans="2:5" x14ac:dyDescent="0.25">
      <c r="B10" s="5" t="s">
        <v>11</v>
      </c>
      <c r="C10" s="5">
        <v>1042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5C87A-7E47-4823-8A59-FE11BE9B4CEE}">
  <dimension ref="A5:L20"/>
  <sheetViews>
    <sheetView topLeftCell="A4" workbookViewId="0">
      <selection activeCell="E16" sqref="E16"/>
    </sheetView>
  </sheetViews>
  <sheetFormatPr defaultRowHeight="15" x14ac:dyDescent="0.25"/>
  <cols>
    <col min="2" max="2" width="15.28515625" bestFit="1" customWidth="1"/>
    <col min="3" max="3" width="11.140625" bestFit="1" customWidth="1"/>
    <col min="12" max="12" width="9.140625" customWidth="1"/>
  </cols>
  <sheetData>
    <row r="5" spans="1:12" x14ac:dyDescent="0.25">
      <c r="A5" s="23" t="s">
        <v>1</v>
      </c>
      <c r="B5" s="23" t="s">
        <v>2</v>
      </c>
      <c r="C5" s="23" t="s">
        <v>12</v>
      </c>
      <c r="D5" s="24" t="s">
        <v>13</v>
      </c>
      <c r="E5" s="24" t="s">
        <v>14</v>
      </c>
      <c r="F5" s="24" t="s">
        <v>15</v>
      </c>
      <c r="G5" s="24" t="s">
        <v>16</v>
      </c>
      <c r="I5" s="18"/>
      <c r="L5" s="3"/>
    </row>
    <row r="6" spans="1:12" x14ac:dyDescent="0.25">
      <c r="A6" s="10" t="s">
        <v>9</v>
      </c>
      <c r="B6" s="11">
        <v>9928</v>
      </c>
      <c r="C6" s="10">
        <v>761</v>
      </c>
      <c r="D6" s="19">
        <f>C6/B6</f>
        <v>7.6651893634165996E-2</v>
      </c>
      <c r="E6" s="20">
        <f>$C$9/$B$9</f>
        <v>8.137009189640769E-2</v>
      </c>
      <c r="F6" s="20">
        <f>E6+(3*$B$16)</f>
        <v>8.6111494881603468E-2</v>
      </c>
      <c r="G6" s="20">
        <f>E6-(3*$B$16)</f>
        <v>7.6628688911211912E-2</v>
      </c>
    </row>
    <row r="7" spans="1:12" x14ac:dyDescent="0.25">
      <c r="A7" s="10" t="s">
        <v>10</v>
      </c>
      <c r="B7" s="11">
        <v>9871</v>
      </c>
      <c r="C7" s="10">
        <v>632</v>
      </c>
      <c r="D7" s="21">
        <f t="shared" ref="D7:D8" si="0">C7/B7</f>
        <v>6.4025934555769423E-2</v>
      </c>
      <c r="E7" s="22">
        <f t="shared" ref="E7:E8" si="1">$C$9/$B$9</f>
        <v>8.137009189640769E-2</v>
      </c>
      <c r="F7" s="22">
        <f>E7+(3*$B$16)</f>
        <v>8.6111494881603468E-2</v>
      </c>
      <c r="G7" s="22">
        <f>E7-(3*$B$16)</f>
        <v>7.6628688911211912E-2</v>
      </c>
    </row>
    <row r="8" spans="1:12" x14ac:dyDescent="0.25">
      <c r="A8" s="10" t="s">
        <v>11</v>
      </c>
      <c r="B8" s="11">
        <v>10126</v>
      </c>
      <c r="C8" s="10">
        <v>1042</v>
      </c>
      <c r="D8" s="25">
        <f t="shared" si="0"/>
        <v>0.10290341694647442</v>
      </c>
      <c r="E8" s="26">
        <f t="shared" si="1"/>
        <v>8.137009189640769E-2</v>
      </c>
      <c r="F8" s="26">
        <f>E8+(3*$B$16)</f>
        <v>8.6111494881603468E-2</v>
      </c>
      <c r="G8" s="26">
        <f>E8-(3*$B$16)</f>
        <v>7.6628688911211912E-2</v>
      </c>
    </row>
    <row r="9" spans="1:12" x14ac:dyDescent="0.25">
      <c r="A9" s="10" t="s">
        <v>4</v>
      </c>
      <c r="B9" s="15">
        <f>SUM(B6:B8)</f>
        <v>29925</v>
      </c>
      <c r="C9" s="15">
        <f t="shared" ref="C9" si="2">SUM(C6:C8)</f>
        <v>2435</v>
      </c>
      <c r="D9" s="12"/>
      <c r="E9" s="12"/>
      <c r="F9" s="12"/>
      <c r="G9" s="12"/>
    </row>
    <row r="12" spans="1:12" x14ac:dyDescent="0.25">
      <c r="E12" s="3"/>
    </row>
    <row r="13" spans="1:12" x14ac:dyDescent="0.25">
      <c r="C13" s="13"/>
      <c r="D13" s="3"/>
    </row>
    <row r="14" spans="1:12" x14ac:dyDescent="0.25">
      <c r="B14" s="14"/>
      <c r="D14" s="3"/>
    </row>
    <row r="15" spans="1:12" x14ac:dyDescent="0.25">
      <c r="B15" t="s">
        <v>17</v>
      </c>
    </row>
    <row r="16" spans="1:12" x14ac:dyDescent="0.25">
      <c r="B16" s="16">
        <f>SQRT(E6*(1-E6)/B9)</f>
        <v>1.5804676617319254E-3</v>
      </c>
      <c r="D16" s="13"/>
      <c r="E16" s="3"/>
    </row>
    <row r="17" spans="2:6" x14ac:dyDescent="0.25">
      <c r="B17" s="13"/>
      <c r="F17" s="27"/>
    </row>
    <row r="18" spans="2:6" x14ac:dyDescent="0.25">
      <c r="B18" s="13"/>
      <c r="D18" s="3"/>
    </row>
    <row r="19" spans="2:6" x14ac:dyDescent="0.25">
      <c r="B19" s="13"/>
    </row>
    <row r="20" spans="2:6" x14ac:dyDescent="0.25">
      <c r="D20" s="3"/>
      <c r="F20" s="14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Chekseet</vt:lpstr>
      <vt:lpstr>PAreto</vt:lpstr>
      <vt:lpstr>Peta kendali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2025-05-25T13:16:33Z</dcterms:created>
  <dcterms:modified xsi:type="dcterms:W3CDTF">2025-07-28T14:44:29Z</dcterms:modified>
</cp:coreProperties>
</file>